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6 ORGANISATION DES SERVICES\62 Services\624 COMMERCIAL\6245 VEEXT\2. Cartes et agendas\2027\"/>
    </mc:Choice>
  </mc:AlternateContent>
  <xr:revisionPtr revIDLastSave="0" documentId="13_ncr:1_{3CCCB725-9E1C-4FD9-B6A3-F77317CE647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R" sheetId="1" r:id="rId1"/>
    <sheet name="Proposition" sheetId="2" r:id="rId2"/>
  </sheets>
  <definedNames>
    <definedName name="_xlnm.Print_Area" localSheetId="0">FR!$A$1:$J$27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F19" i="2"/>
  <c r="H16" i="2"/>
  <c r="H15" i="2"/>
  <c r="H14" i="2"/>
  <c r="H13" i="2"/>
  <c r="H12" i="2"/>
  <c r="H11" i="2"/>
  <c r="H10" i="2"/>
  <c r="H9" i="2"/>
  <c r="H8" i="2"/>
  <c r="H7" i="2"/>
  <c r="G19" i="2" s="1"/>
  <c r="H16" i="1"/>
  <c r="H15" i="1"/>
  <c r="H14" i="1"/>
  <c r="H13" i="1"/>
  <c r="H12" i="1"/>
  <c r="H11" i="1"/>
  <c r="H10" i="1"/>
  <c r="H9" i="1"/>
  <c r="H8" i="1"/>
  <c r="H7" i="1"/>
  <c r="F19" i="1"/>
  <c r="F20" i="1" s="1"/>
  <c r="G22" i="2" l="1"/>
  <c r="G20" i="2"/>
  <c r="G23" i="2" s="1"/>
  <c r="G19" i="1"/>
  <c r="G20" i="1" s="1"/>
  <c r="G23" i="1" s="1"/>
  <c r="G22" i="1" l="1"/>
</calcChain>
</file>

<file path=xl/sharedStrings.xml><?xml version="1.0" encoding="utf-8"?>
<sst xmlns="http://schemas.openxmlformats.org/spreadsheetml/2006/main" count="150" uniqueCount="50">
  <si>
    <t>Rue provinciale 285</t>
  </si>
  <si>
    <t>1301 Bierges</t>
  </si>
  <si>
    <t>BE 0416.486.821</t>
  </si>
  <si>
    <t>Code</t>
  </si>
  <si>
    <t>8,8 x 15,2 cm</t>
  </si>
  <si>
    <t>22 x 16,8 cm</t>
  </si>
  <si>
    <t>12 x 8,2 cm</t>
  </si>
  <si>
    <t>Nom de l'organisation</t>
  </si>
  <si>
    <t>Personne de contact</t>
  </si>
  <si>
    <t>Adresse de livraison</t>
  </si>
  <si>
    <t>Adresse email</t>
  </si>
  <si>
    <t>Numéro de téléphone</t>
  </si>
  <si>
    <t>Commande</t>
  </si>
  <si>
    <t>Quantité</t>
  </si>
  <si>
    <t>Sous-total</t>
  </si>
  <si>
    <t>Prix de vente</t>
  </si>
  <si>
    <t>TVAC</t>
  </si>
  <si>
    <t>Couverture</t>
  </si>
  <si>
    <t>Agendas Oxfam</t>
  </si>
  <si>
    <t>Format</t>
  </si>
  <si>
    <t>Modèle</t>
  </si>
  <si>
    <t>hardcover, vertical</t>
  </si>
  <si>
    <t>Hors TVA</t>
  </si>
  <si>
    <t>montant avec réduction</t>
  </si>
  <si>
    <t>sans réduction</t>
  </si>
  <si>
    <r>
      <t xml:space="preserve">&lt;10 ex: + 5 </t>
    </r>
    <r>
      <rPr>
        <sz val="11"/>
        <color theme="1"/>
        <rFont val="Roboto"/>
      </rPr>
      <t>€</t>
    </r>
    <r>
      <rPr>
        <sz val="10"/>
        <rFont val="Roboto"/>
      </rPr>
      <t xml:space="preserve"> frais de port et d'admin; franco à partir de 10 ex.</t>
    </r>
  </si>
  <si>
    <t>&gt; 19 ex: 25% réduction</t>
  </si>
  <si>
    <t>&gt; 49 ex.: 30% réduction</t>
  </si>
  <si>
    <t>Total qté</t>
  </si>
  <si>
    <t>couverture pour 200203 cuir végétal</t>
  </si>
  <si>
    <t>reliure spirale, vertical</t>
  </si>
  <si>
    <t>Agenda 2027 micro semainier "Photo"</t>
  </si>
  <si>
    <t>Agenda 2027 petit semainier "Photo"</t>
  </si>
  <si>
    <t xml:space="preserve">Agenda 2027 petit semainier "Luxe" recharge sans cover	</t>
  </si>
  <si>
    <t xml:space="preserve">	Agenda 2027 grand semainier "Photo"</t>
  </si>
  <si>
    <t>Agenda 2027 grand semainier "Pure"</t>
  </si>
  <si>
    <t>Tous les agendas sont en papier recyclé et exempt de plastique. Ils sont conçus et imprimés en Belgique.</t>
  </si>
  <si>
    <t>Couverture rouge Appelskin pour refill petit semainier "Luxe" (new)</t>
  </si>
  <si>
    <t>Couverture verte Appelskin pour refill petit semainier "Luxe" (nex)</t>
  </si>
  <si>
    <t>Couverture orange Appelskin pour refill petit semainier "Luxe"</t>
  </si>
  <si>
    <t>Couverture rouge Appelskin pour refill petit semainier "Luxe"</t>
  </si>
  <si>
    <t>Couverture turquoise Appelskin pour refill petit semainier "Luxe"</t>
  </si>
  <si>
    <t>compléter</t>
  </si>
  <si>
    <t>TOTAL</t>
  </si>
  <si>
    <t>&gt; 249 ex.: 35% réduction</t>
  </si>
  <si>
    <t>Coordonnées de facturation</t>
  </si>
  <si>
    <t>Numéro T.V.A (si d'application)</t>
  </si>
  <si>
    <t>HTVA</t>
  </si>
  <si>
    <t>broché, reliure spirale, vertical</t>
  </si>
  <si>
    <t>Votre commande via: welcome@mdmoxfam.be. Merci!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</si>
</sst>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indexed="12"/>
      <name val="Verdana"/>
      <family val="2"/>
    </font>
    <font>
      <u/>
      <sz val="10"/>
      <name val="Verdana"/>
      <family val="2"/>
    </font>
    <font>
      <u/>
      <sz val="11"/>
      <name val="Verdana"/>
      <family val="2"/>
    </font>
    <font>
      <u/>
      <sz val="10"/>
      <color indexed="12"/>
      <name val="Arial"/>
      <family val="2"/>
    </font>
    <font>
      <sz val="11"/>
      <name val="Roboto"/>
    </font>
    <font>
      <sz val="10"/>
      <name val="Roboto"/>
    </font>
    <font>
      <sz val="8"/>
      <name val="Roboto"/>
    </font>
    <font>
      <b/>
      <sz val="10"/>
      <color indexed="9"/>
      <name val="Roboto"/>
    </font>
    <font>
      <b/>
      <sz val="8"/>
      <color indexed="9"/>
      <name val="Roboto"/>
    </font>
    <font>
      <sz val="11"/>
      <color theme="1"/>
      <name val="Roboto"/>
    </font>
    <font>
      <b/>
      <i/>
      <sz val="10"/>
      <name val="Roboto"/>
    </font>
    <font>
      <sz val="10"/>
      <color indexed="9"/>
      <name val="Roboto"/>
    </font>
    <font>
      <sz val="10"/>
      <color indexed="8"/>
      <name val="Roboto"/>
    </font>
    <font>
      <b/>
      <sz val="10"/>
      <name val="Roboto"/>
    </font>
    <font>
      <sz val="10"/>
      <color indexed="12"/>
      <name val="Roboto"/>
    </font>
    <font>
      <u/>
      <sz val="10"/>
      <name val="Roboto"/>
    </font>
    <font>
      <b/>
      <sz val="14"/>
      <name val="Roboto"/>
    </font>
    <font>
      <b/>
      <sz val="24"/>
      <color indexed="8"/>
      <name val="Roboto"/>
    </font>
    <font>
      <sz val="24"/>
      <name val="Roboto"/>
    </font>
    <font>
      <i/>
      <sz val="10"/>
      <name val="Roboto"/>
    </font>
    <font>
      <i/>
      <sz val="8"/>
      <name val="Roboto"/>
    </font>
    <font>
      <i/>
      <sz val="10"/>
      <name val="Roboto"/>
      <charset val="1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4" fontId="4" fillId="0" borderId="0" xfId="0" applyNumberFormat="1" applyFont="1" applyAlignment="1">
      <alignment horizontal="left"/>
    </xf>
    <xf numFmtId="0" fontId="2" fillId="0" borderId="0" xfId="0" applyFont="1" applyAlignment="1">
      <alignment horizontal="right" vertical="center"/>
    </xf>
    <xf numFmtId="0" fontId="9" fillId="0" borderId="0" xfId="1" applyFill="1" applyBorder="1" applyAlignment="1" applyProtection="1">
      <alignment horizontal="righ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readingOrder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17" fillId="2" borderId="10" xfId="0" applyNumberFormat="1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1" fillId="0" borderId="8" xfId="0" applyFont="1" applyBorder="1"/>
    <xf numFmtId="0" fontId="12" fillId="0" borderId="8" xfId="0" applyFont="1" applyBorder="1" applyAlignment="1">
      <alignment horizontal="left"/>
    </xf>
    <xf numFmtId="164" fontId="11" fillId="0" borderId="8" xfId="0" applyNumberFormat="1" applyFont="1" applyBorder="1" applyAlignment="1">
      <alignment horizontal="right"/>
    </xf>
    <xf numFmtId="1" fontId="19" fillId="4" borderId="13" xfId="0" applyNumberFormat="1" applyFont="1" applyFill="1" applyBorder="1" applyAlignment="1">
      <alignment horizontal="center"/>
    </xf>
    <xf numFmtId="164" fontId="11" fillId="0" borderId="13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6" xfId="0" applyFont="1" applyBorder="1" applyAlignment="1">
      <alignment horizontal="left" vertical="center" readingOrder="1"/>
    </xf>
    <xf numFmtId="0" fontId="11" fillId="0" borderId="0" xfId="0" applyFont="1"/>
    <xf numFmtId="0" fontId="19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readingOrder="1"/>
    </xf>
    <xf numFmtId="0" fontId="19" fillId="0" borderId="0" xfId="0" applyFont="1" applyAlignment="1">
      <alignment horizontal="left"/>
    </xf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left"/>
    </xf>
    <xf numFmtId="0" fontId="20" fillId="0" borderId="25" xfId="0" applyFont="1" applyBorder="1" applyAlignment="1">
      <alignment horizontal="left"/>
    </xf>
    <xf numFmtId="1" fontId="11" fillId="4" borderId="24" xfId="0" applyNumberFormat="1" applyFont="1" applyFill="1" applyBorder="1" applyAlignment="1">
      <alignment horizontal="center"/>
    </xf>
    <xf numFmtId="164" fontId="11" fillId="4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9" fontId="19" fillId="0" borderId="6" xfId="0" applyNumberFormat="1" applyFont="1" applyBorder="1" applyAlignment="1">
      <alignment horizontal="center"/>
    </xf>
    <xf numFmtId="164" fontId="11" fillId="4" borderId="8" xfId="0" applyNumberFormat="1" applyFont="1" applyFill="1" applyBorder="1" applyAlignment="1">
      <alignment horizontal="center"/>
    </xf>
    <xf numFmtId="0" fontId="21" fillId="0" borderId="0" xfId="0" applyFont="1" applyAlignment="1">
      <alignment horizontal="right"/>
    </xf>
    <xf numFmtId="0" fontId="19" fillId="0" borderId="29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11" fillId="0" borderId="25" xfId="0" applyFont="1" applyBorder="1" applyAlignment="1">
      <alignment horizontal="left"/>
    </xf>
    <xf numFmtId="164" fontId="19" fillId="4" borderId="8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left"/>
    </xf>
    <xf numFmtId="0" fontId="25" fillId="0" borderId="8" xfId="0" applyFont="1" applyBorder="1"/>
    <xf numFmtId="0" fontId="25" fillId="0" borderId="6" xfId="0" applyFont="1" applyBorder="1" applyAlignment="1">
      <alignment horizontal="left" vertical="center" readingOrder="1"/>
    </xf>
    <xf numFmtId="0" fontId="26" fillId="0" borderId="8" xfId="0" applyFont="1" applyBorder="1" applyAlignment="1">
      <alignment horizontal="center"/>
    </xf>
    <xf numFmtId="164" fontId="25" fillId="0" borderId="8" xfId="0" applyNumberFormat="1" applyFont="1" applyBorder="1" applyAlignment="1">
      <alignment horizontal="right"/>
    </xf>
    <xf numFmtId="1" fontId="16" fillId="4" borderId="13" xfId="0" applyNumberFormat="1" applyFont="1" applyFill="1" applyBorder="1" applyAlignment="1">
      <alignment horizontal="center"/>
    </xf>
    <xf numFmtId="164" fontId="25" fillId="0" borderId="13" xfId="0" applyNumberFormat="1" applyFont="1" applyBorder="1" applyAlignment="1">
      <alignment horizontal="right"/>
    </xf>
    <xf numFmtId="0" fontId="27" fillId="0" borderId="6" xfId="0" applyFont="1" applyBorder="1" applyAlignment="1">
      <alignment horizontal="left" vertical="center" readingOrder="1"/>
    </xf>
    <xf numFmtId="0" fontId="2" fillId="5" borderId="36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9" fillId="4" borderId="26" xfId="1" applyFill="1" applyBorder="1" applyAlignment="1" applyProtection="1">
      <alignment horizontal="left"/>
    </xf>
    <xf numFmtId="0" fontId="0" fillId="4" borderId="27" xfId="0" applyFill="1" applyBorder="1"/>
    <xf numFmtId="0" fontId="0" fillId="4" borderId="28" xfId="0" applyFill="1" applyBorder="1"/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4" borderId="33" xfId="1" quotePrefix="1" applyFill="1" applyBorder="1" applyAlignment="1" applyProtection="1">
      <alignment horizontal="left"/>
    </xf>
    <xf numFmtId="0" fontId="0" fillId="4" borderId="34" xfId="0" applyFill="1" applyBorder="1"/>
    <xf numFmtId="0" fontId="0" fillId="4" borderId="35" xfId="0" applyFill="1" applyBorder="1"/>
    <xf numFmtId="0" fontId="2" fillId="0" borderId="24" xfId="0" applyFont="1" applyBorder="1" applyAlignment="1">
      <alignment horizontal="right"/>
    </xf>
    <xf numFmtId="0" fontId="19" fillId="4" borderId="30" xfId="0" applyFont="1" applyFill="1" applyBorder="1" applyAlignment="1">
      <alignment horizontal="left"/>
    </xf>
    <xf numFmtId="0" fontId="15" fillId="4" borderId="31" xfId="0" applyFont="1" applyFill="1" applyBorder="1"/>
    <xf numFmtId="0" fontId="15" fillId="4" borderId="32" xfId="0" applyFont="1" applyFill="1" applyBorder="1"/>
    <xf numFmtId="0" fontId="0" fillId="0" borderId="0" xfId="0"/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4" borderId="26" xfId="0" applyFont="1" applyFill="1" applyBorder="1" applyAlignment="1">
      <alignment horizontal="left"/>
    </xf>
    <xf numFmtId="0" fontId="15" fillId="4" borderId="27" xfId="0" applyFont="1" applyFill="1" applyBorder="1"/>
    <xf numFmtId="0" fontId="15" fillId="4" borderId="28" xfId="0" applyFont="1" applyFill="1" applyBorder="1"/>
    <xf numFmtId="0" fontId="19" fillId="0" borderId="24" xfId="0" applyFont="1" applyBorder="1" applyAlignment="1">
      <alignment horizontal="center" shrinkToFit="1"/>
    </xf>
    <xf numFmtId="0" fontId="19" fillId="0" borderId="25" xfId="0" applyFont="1" applyBorder="1" applyAlignment="1">
      <alignment horizontal="center" shrinkToFit="1"/>
    </xf>
    <xf numFmtId="0" fontId="11" fillId="0" borderId="24" xfId="0" applyFont="1" applyBorder="1" applyAlignment="1">
      <alignment horizontal="left" shrinkToFit="1"/>
    </xf>
    <xf numFmtId="0" fontId="15" fillId="0" borderId="0" xfId="0" applyFont="1" applyAlignment="1">
      <alignment horizontal="left" shrinkToFit="1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15" fillId="4" borderId="20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center"/>
    </xf>
    <xf numFmtId="0" fontId="19" fillId="0" borderId="16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499548</xdr:colOff>
      <xdr:row>2</xdr:row>
      <xdr:rowOff>423333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5328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746760</xdr:colOff>
      <xdr:row>3</xdr:row>
      <xdr:rowOff>373379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F90B40-FA8A-42D9-9DC0-9F76EB13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2540" cy="1463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view="pageBreakPreview" zoomScale="111" zoomScaleNormal="100" zoomScaleSheetLayoutView="85" workbookViewId="0">
      <selection sqref="A1:XFD1048576"/>
    </sheetView>
  </sheetViews>
  <sheetFormatPr baseColWidth="10" defaultColWidth="9.109375" defaultRowHeight="13.8" x14ac:dyDescent="0.25"/>
  <cols>
    <col min="1" max="1" width="7.6640625" style="1" customWidth="1"/>
    <col min="2" max="2" width="48.6640625" style="2" customWidth="1"/>
    <col min="3" max="3" width="10.33203125" style="2" customWidth="1"/>
    <col min="4" max="4" width="30.33203125" style="2" bestFit="1" customWidth="1"/>
    <col min="5" max="5" width="15" style="3" customWidth="1"/>
    <col min="6" max="6" width="11.44140625" style="2" customWidth="1"/>
    <col min="7" max="7" width="14.77734375" style="3" customWidth="1"/>
    <col min="8" max="8" width="13.44140625" style="4" customWidth="1"/>
    <col min="9" max="9" width="13.77734375" style="2" customWidth="1"/>
    <col min="10" max="10" width="9.109375" style="5"/>
    <col min="11" max="11" width="9.109375" style="2" hidden="1" customWidth="1"/>
    <col min="12" max="12" width="11.109375" style="2" customWidth="1"/>
    <col min="13" max="13" width="9.109375" style="2"/>
    <col min="14" max="14" width="11.33203125" style="2" bestFit="1" customWidth="1"/>
    <col min="15" max="16384" width="9.109375" style="2"/>
  </cols>
  <sheetData>
    <row r="1" spans="1:10" ht="30" customHeight="1" x14ac:dyDescent="0.3">
      <c r="A1" s="22"/>
      <c r="B1" s="64" t="s">
        <v>0</v>
      </c>
      <c r="C1" s="23"/>
      <c r="D1" s="23"/>
      <c r="E1" s="24"/>
      <c r="F1" s="23"/>
      <c r="G1" s="24"/>
      <c r="H1" s="25"/>
    </row>
    <row r="2" spans="1:10" ht="22.5" customHeight="1" x14ac:dyDescent="0.3">
      <c r="A2" s="22"/>
      <c r="B2" s="64" t="s">
        <v>1</v>
      </c>
      <c r="C2" s="23"/>
      <c r="D2" s="23"/>
      <c r="E2" s="24"/>
      <c r="F2" s="23"/>
      <c r="G2" s="24"/>
      <c r="H2" s="25"/>
    </row>
    <row r="3" spans="1:10" ht="33.75" customHeight="1" x14ac:dyDescent="0.3">
      <c r="A3" s="22"/>
      <c r="B3" s="64" t="s">
        <v>2</v>
      </c>
      <c r="C3" s="23"/>
      <c r="D3" s="23"/>
      <c r="E3" s="24"/>
      <c r="F3" s="26"/>
      <c r="G3" s="24"/>
      <c r="H3" s="25"/>
    </row>
    <row r="4" spans="1:10" ht="30.6" x14ac:dyDescent="0.55000000000000004">
      <c r="A4" s="108" t="s">
        <v>18</v>
      </c>
      <c r="B4" s="109"/>
      <c r="C4" s="109"/>
      <c r="D4" s="109"/>
      <c r="E4" s="109"/>
      <c r="F4" s="109"/>
      <c r="G4" s="109"/>
      <c r="H4" s="109"/>
    </row>
    <row r="5" spans="1:10" s="6" customFormat="1" ht="26.25" customHeight="1" x14ac:dyDescent="0.3">
      <c r="A5" s="27" t="s">
        <v>3</v>
      </c>
      <c r="B5" s="28" t="s">
        <v>20</v>
      </c>
      <c r="C5" s="29" t="s">
        <v>19</v>
      </c>
      <c r="D5" s="30" t="s">
        <v>17</v>
      </c>
      <c r="E5" s="110" t="s">
        <v>15</v>
      </c>
      <c r="F5" s="111"/>
      <c r="G5" s="112" t="s">
        <v>12</v>
      </c>
      <c r="H5" s="113"/>
    </row>
    <row r="6" spans="1:10" ht="14.4" x14ac:dyDescent="0.3">
      <c r="A6" s="31"/>
      <c r="B6" s="23"/>
      <c r="C6" s="32"/>
      <c r="D6" s="33"/>
      <c r="E6" s="34" t="s">
        <v>16</v>
      </c>
      <c r="F6" s="35" t="s">
        <v>47</v>
      </c>
      <c r="G6" s="36" t="s">
        <v>13</v>
      </c>
      <c r="H6" s="37" t="s">
        <v>14</v>
      </c>
      <c r="J6" s="2"/>
    </row>
    <row r="7" spans="1:10" x14ac:dyDescent="0.25">
      <c r="A7" s="38">
        <v>200201</v>
      </c>
      <c r="B7" s="45" t="s">
        <v>31</v>
      </c>
      <c r="C7" s="65" t="s">
        <v>6</v>
      </c>
      <c r="D7" s="39" t="s">
        <v>48</v>
      </c>
      <c r="E7" s="40">
        <v>10.95</v>
      </c>
      <c r="F7" s="40">
        <v>9.0495867768595044</v>
      </c>
      <c r="G7" s="41" t="s">
        <v>42</v>
      </c>
      <c r="H7" s="42">
        <f t="shared" ref="H7:H16" si="0">IF(G7="compléter",0,G7*F7)</f>
        <v>0</v>
      </c>
      <c r="J7" s="2"/>
    </row>
    <row r="8" spans="1:10" x14ac:dyDescent="0.25">
      <c r="A8" s="38">
        <v>200202</v>
      </c>
      <c r="B8" s="45" t="s">
        <v>32</v>
      </c>
      <c r="C8" s="65" t="s">
        <v>4</v>
      </c>
      <c r="D8" s="39" t="s">
        <v>48</v>
      </c>
      <c r="E8" s="40">
        <v>12.95</v>
      </c>
      <c r="F8" s="40">
        <v>10.7</v>
      </c>
      <c r="G8" s="41" t="s">
        <v>42</v>
      </c>
      <c r="H8" s="42">
        <f t="shared" si="0"/>
        <v>0</v>
      </c>
      <c r="J8" s="2"/>
    </row>
    <row r="9" spans="1:10" x14ac:dyDescent="0.25">
      <c r="A9" s="38">
        <v>200203</v>
      </c>
      <c r="B9" s="45" t="s">
        <v>33</v>
      </c>
      <c r="C9" s="65" t="s">
        <v>4</v>
      </c>
      <c r="D9" s="39" t="s">
        <v>30</v>
      </c>
      <c r="E9" s="40">
        <v>10.95</v>
      </c>
      <c r="F9" s="40">
        <v>9.0495867768595044</v>
      </c>
      <c r="G9" s="41" t="s">
        <v>42</v>
      </c>
      <c r="H9" s="42">
        <f t="shared" si="0"/>
        <v>0</v>
      </c>
      <c r="J9" s="2"/>
    </row>
    <row r="10" spans="1:10" x14ac:dyDescent="0.25">
      <c r="A10" s="67">
        <v>200098</v>
      </c>
      <c r="B10" s="68" t="s">
        <v>39</v>
      </c>
      <c r="C10" s="69" t="s">
        <v>4</v>
      </c>
      <c r="D10" s="66" t="s">
        <v>29</v>
      </c>
      <c r="E10" s="70">
        <v>7.95</v>
      </c>
      <c r="F10" s="70">
        <v>6.57</v>
      </c>
      <c r="G10" s="71" t="s">
        <v>42</v>
      </c>
      <c r="H10" s="72">
        <f t="shared" si="0"/>
        <v>0</v>
      </c>
      <c r="J10" s="2"/>
    </row>
    <row r="11" spans="1:10" x14ac:dyDescent="0.25">
      <c r="A11" s="67">
        <v>200099</v>
      </c>
      <c r="B11" s="68" t="s">
        <v>40</v>
      </c>
      <c r="C11" s="69" t="s">
        <v>4</v>
      </c>
      <c r="D11" s="66" t="s">
        <v>29</v>
      </c>
      <c r="E11" s="70">
        <v>7.95</v>
      </c>
      <c r="F11" s="70">
        <v>6.57</v>
      </c>
      <c r="G11" s="71" t="s">
        <v>42</v>
      </c>
      <c r="H11" s="72">
        <f t="shared" si="0"/>
        <v>0</v>
      </c>
      <c r="J11" s="2"/>
    </row>
    <row r="12" spans="1:10" x14ac:dyDescent="0.25">
      <c r="A12" s="67">
        <v>200100</v>
      </c>
      <c r="B12" s="73" t="s">
        <v>41</v>
      </c>
      <c r="C12" s="69" t="s">
        <v>4</v>
      </c>
      <c r="D12" s="66" t="s">
        <v>29</v>
      </c>
      <c r="E12" s="70">
        <v>7.95</v>
      </c>
      <c r="F12" s="70">
        <v>6.57</v>
      </c>
      <c r="G12" s="71" t="s">
        <v>42</v>
      </c>
      <c r="H12" s="72">
        <f t="shared" si="0"/>
        <v>0</v>
      </c>
      <c r="J12" s="2"/>
    </row>
    <row r="13" spans="1:10" x14ac:dyDescent="0.25">
      <c r="A13" s="67">
        <v>200200</v>
      </c>
      <c r="B13" s="68" t="s">
        <v>38</v>
      </c>
      <c r="C13" s="69" t="s">
        <v>4</v>
      </c>
      <c r="D13" s="66" t="s">
        <v>29</v>
      </c>
      <c r="E13" s="70">
        <v>8.9</v>
      </c>
      <c r="F13" s="70">
        <v>7.36</v>
      </c>
      <c r="G13" s="71" t="s">
        <v>42</v>
      </c>
      <c r="H13" s="72">
        <f t="shared" si="0"/>
        <v>0</v>
      </c>
      <c r="J13" s="2"/>
    </row>
    <row r="14" spans="1:10" x14ac:dyDescent="0.25">
      <c r="A14" s="67">
        <v>200207</v>
      </c>
      <c r="B14" s="68" t="s">
        <v>37</v>
      </c>
      <c r="C14" s="69" t="s">
        <v>4</v>
      </c>
      <c r="D14" s="66" t="s">
        <v>29</v>
      </c>
      <c r="E14" s="70">
        <v>8.9</v>
      </c>
      <c r="F14" s="70">
        <v>7.36</v>
      </c>
      <c r="G14" s="71" t="s">
        <v>42</v>
      </c>
      <c r="H14" s="72">
        <f t="shared" si="0"/>
        <v>0</v>
      </c>
      <c r="J14" s="2"/>
    </row>
    <row r="15" spans="1:10" x14ac:dyDescent="0.25">
      <c r="A15" s="38">
        <v>200204</v>
      </c>
      <c r="B15" s="45" t="s">
        <v>34</v>
      </c>
      <c r="C15" s="65" t="s">
        <v>5</v>
      </c>
      <c r="D15" s="39" t="s">
        <v>21</v>
      </c>
      <c r="E15" s="40">
        <v>24.95</v>
      </c>
      <c r="F15" s="40">
        <v>20.619834710743802</v>
      </c>
      <c r="G15" s="41" t="s">
        <v>42</v>
      </c>
      <c r="H15" s="42">
        <f t="shared" si="0"/>
        <v>0</v>
      </c>
      <c r="J15" s="2"/>
    </row>
    <row r="16" spans="1:10" ht="14.4" thickBot="1" x14ac:dyDescent="0.3">
      <c r="A16" s="38">
        <v>200205</v>
      </c>
      <c r="B16" s="45" t="s">
        <v>35</v>
      </c>
      <c r="C16" s="65" t="s">
        <v>5</v>
      </c>
      <c r="D16" s="39" t="s">
        <v>21</v>
      </c>
      <c r="E16" s="40">
        <v>24.95</v>
      </c>
      <c r="F16" s="40">
        <v>20.619834710743802</v>
      </c>
      <c r="G16" s="41" t="s">
        <v>42</v>
      </c>
      <c r="H16" s="42">
        <f t="shared" si="0"/>
        <v>0</v>
      </c>
      <c r="J16" s="2"/>
    </row>
    <row r="17" spans="1:13" ht="15" thickBot="1" x14ac:dyDescent="0.35">
      <c r="A17" s="46"/>
      <c r="B17" s="47" t="s">
        <v>36</v>
      </c>
      <c r="C17" s="48"/>
      <c r="D17" s="49"/>
      <c r="E17" s="43"/>
      <c r="F17" s="114" t="s">
        <v>43</v>
      </c>
      <c r="G17" s="115"/>
      <c r="H17" s="44"/>
      <c r="J17" s="2"/>
    </row>
    <row r="18" spans="1:13" ht="22.5" customHeight="1" thickBot="1" x14ac:dyDescent="0.35">
      <c r="A18" s="103" t="s">
        <v>7</v>
      </c>
      <c r="B18" s="104"/>
      <c r="C18" s="105"/>
      <c r="D18" s="106"/>
      <c r="E18" s="107"/>
      <c r="F18" s="50" t="s">
        <v>28</v>
      </c>
      <c r="G18" s="51" t="s">
        <v>22</v>
      </c>
      <c r="H18" s="25"/>
      <c r="I18" s="8"/>
      <c r="J18" s="8"/>
      <c r="K18" s="8"/>
    </row>
    <row r="19" spans="1:13" s="9" customFormat="1" ht="22.05" customHeight="1" x14ac:dyDescent="0.3">
      <c r="A19" s="52"/>
      <c r="B19" s="53"/>
      <c r="C19" s="96"/>
      <c r="D19" s="97"/>
      <c r="E19" s="98"/>
      <c r="F19" s="54">
        <f>SUM(G7:G16)</f>
        <v>0</v>
      </c>
      <c r="G19" s="55">
        <f>SUM(H7:H16)</f>
        <v>0</v>
      </c>
      <c r="H19" s="56" t="s">
        <v>24</v>
      </c>
      <c r="I19" s="93"/>
      <c r="J19" s="93"/>
    </row>
    <row r="20" spans="1:13" s="9" customFormat="1" ht="22.05" customHeight="1" x14ac:dyDescent="0.3">
      <c r="A20" s="94" t="s">
        <v>8</v>
      </c>
      <c r="B20" s="95"/>
      <c r="C20" s="96"/>
      <c r="D20" s="97"/>
      <c r="E20" s="97"/>
      <c r="F20" s="57">
        <f>IF(F19&gt;19,(IF(F19&gt;49,(IF(F19&gt;249,0.35,0.3)),0.25)),0)</f>
        <v>0</v>
      </c>
      <c r="G20" s="58">
        <f>G19*(1-F20)</f>
        <v>0</v>
      </c>
      <c r="H20" s="56" t="s">
        <v>23</v>
      </c>
      <c r="J20"/>
    </row>
    <row r="21" spans="1:13" ht="22.05" customHeight="1" x14ac:dyDescent="0.3">
      <c r="A21" s="94" t="s">
        <v>45</v>
      </c>
      <c r="B21" s="95"/>
      <c r="C21" s="96"/>
      <c r="D21" s="97"/>
      <c r="E21" s="98"/>
      <c r="F21" s="59"/>
      <c r="G21" s="60" t="s">
        <v>16</v>
      </c>
      <c r="H21" s="61"/>
      <c r="I21" s="93"/>
      <c r="J21" s="93"/>
      <c r="K21" s="8"/>
    </row>
    <row r="22" spans="1:13" ht="22.05" customHeight="1" x14ac:dyDescent="0.3">
      <c r="A22" s="52"/>
      <c r="B22" s="62"/>
      <c r="C22" s="90"/>
      <c r="D22" s="91"/>
      <c r="E22" s="92"/>
      <c r="F22" s="23"/>
      <c r="G22" s="58">
        <f>G19*1.21</f>
        <v>0</v>
      </c>
      <c r="H22" s="56" t="s">
        <v>24</v>
      </c>
      <c r="I22" s="93"/>
      <c r="J22" s="93"/>
      <c r="K22" s="8"/>
    </row>
    <row r="23" spans="1:13" ht="22.05" customHeight="1" x14ac:dyDescent="0.3">
      <c r="A23" s="94" t="s">
        <v>46</v>
      </c>
      <c r="B23" s="95"/>
      <c r="C23" s="96"/>
      <c r="D23" s="97"/>
      <c r="E23" s="98"/>
      <c r="F23" s="23"/>
      <c r="G23" s="63">
        <f>G20*1.21</f>
        <v>0</v>
      </c>
      <c r="H23" s="56" t="s">
        <v>23</v>
      </c>
      <c r="I23" s="8"/>
      <c r="J23" s="8"/>
      <c r="K23" s="8"/>
    </row>
    <row r="24" spans="1:13" s="11" customFormat="1" ht="22.05" customHeight="1" x14ac:dyDescent="0.3">
      <c r="A24" s="99" t="s">
        <v>9</v>
      </c>
      <c r="B24" s="100"/>
      <c r="C24" s="96"/>
      <c r="D24" s="97"/>
      <c r="E24" s="98"/>
      <c r="F24" s="101" t="s">
        <v>25</v>
      </c>
      <c r="G24" s="102"/>
      <c r="H24" s="102"/>
      <c r="I24" s="10"/>
      <c r="J24" s="10"/>
      <c r="K24" s="10"/>
    </row>
    <row r="25" spans="1:13" ht="22.05" customHeight="1" x14ac:dyDescent="0.3">
      <c r="A25" s="79" t="s">
        <v>10</v>
      </c>
      <c r="B25" s="80"/>
      <c r="C25" s="81"/>
      <c r="D25" s="82"/>
      <c r="E25" s="83"/>
      <c r="F25" s="89" t="s">
        <v>26</v>
      </c>
      <c r="G25" s="78"/>
      <c r="I25" s="12"/>
      <c r="J25" s="8"/>
      <c r="K25" s="8"/>
      <c r="L25" s="8"/>
    </row>
    <row r="26" spans="1:13" ht="22.05" customHeight="1" x14ac:dyDescent="0.3">
      <c r="A26" s="84" t="s">
        <v>11</v>
      </c>
      <c r="B26" s="85"/>
      <c r="C26" s="86"/>
      <c r="D26" s="87"/>
      <c r="E26" s="88"/>
      <c r="F26" s="89" t="s">
        <v>27</v>
      </c>
      <c r="G26" s="78"/>
      <c r="I26" s="12"/>
      <c r="J26" s="8"/>
      <c r="K26" s="8"/>
      <c r="L26" s="8"/>
    </row>
    <row r="27" spans="1:13" ht="22.05" customHeight="1" x14ac:dyDescent="0.3">
      <c r="A27" s="74" t="s">
        <v>49</v>
      </c>
      <c r="B27" s="75"/>
      <c r="C27" s="75"/>
      <c r="D27" s="75"/>
      <c r="E27" s="76"/>
      <c r="F27" s="89" t="s">
        <v>44</v>
      </c>
      <c r="G27" s="78"/>
      <c r="H27" s="13"/>
      <c r="I27" s="12"/>
      <c r="J27" s="12"/>
      <c r="K27" s="8"/>
      <c r="L27" s="8"/>
      <c r="M27" s="8"/>
    </row>
    <row r="28" spans="1:13" ht="14.4" x14ac:dyDescent="0.3">
      <c r="A28" s="7"/>
      <c r="B28" s="4"/>
      <c r="C28" s="8"/>
      <c r="D28" s="8"/>
      <c r="E28" s="8"/>
      <c r="F28" s="77"/>
      <c r="G28" s="78"/>
      <c r="H28" s="14"/>
      <c r="I28" s="8"/>
      <c r="J28" s="12"/>
      <c r="K28" s="8"/>
      <c r="L28" s="8"/>
      <c r="M28" s="8"/>
    </row>
    <row r="29" spans="1:13" ht="17.25" customHeight="1" x14ac:dyDescent="0.25">
      <c r="A29" s="13"/>
      <c r="B29" s="15"/>
      <c r="C29" s="16"/>
      <c r="D29" s="16"/>
      <c r="E29" s="13"/>
      <c r="I29" s="8"/>
      <c r="J29" s="12"/>
      <c r="K29" s="8"/>
      <c r="L29" s="8"/>
      <c r="M29" s="8"/>
    </row>
    <row r="30" spans="1:13" s="15" customFormat="1" x14ac:dyDescent="0.25">
      <c r="A30" s="13"/>
      <c r="B30" s="17"/>
      <c r="C30" s="16"/>
      <c r="D30" s="16"/>
      <c r="F30" s="13"/>
      <c r="G30" s="16"/>
      <c r="H30" s="4"/>
      <c r="I30" s="8"/>
      <c r="J30" s="13"/>
      <c r="K30" s="13"/>
      <c r="L30" s="13"/>
      <c r="M30" s="13"/>
    </row>
    <row r="31" spans="1:13" s="15" customFormat="1" x14ac:dyDescent="0.25">
      <c r="A31" s="1"/>
      <c r="B31" s="4"/>
      <c r="C31" s="2"/>
      <c r="D31" s="2"/>
      <c r="E31" s="2"/>
      <c r="F31" s="2"/>
      <c r="G31" s="18"/>
      <c r="H31" s="4"/>
      <c r="I31" s="13"/>
      <c r="J31" s="19"/>
      <c r="K31" s="13"/>
      <c r="L31" s="13"/>
      <c r="M31" s="13"/>
    </row>
    <row r="32" spans="1:13" ht="17.25" customHeight="1" x14ac:dyDescent="0.25">
      <c r="F32" s="20"/>
      <c r="G32" s="21"/>
      <c r="I32" s="13"/>
    </row>
    <row r="33" spans="2:7" ht="17.25" customHeight="1" x14ac:dyDescent="0.25">
      <c r="B33" s="4"/>
      <c r="F33" s="20"/>
      <c r="G33" s="21"/>
    </row>
    <row r="34" spans="2:7" ht="17.25" customHeight="1" x14ac:dyDescent="0.25">
      <c r="F34" s="4"/>
    </row>
    <row r="35" spans="2:7" ht="17.25" customHeight="1" x14ac:dyDescent="0.25"/>
    <row r="36" spans="2:7" ht="17.25" customHeight="1" x14ac:dyDescent="0.25"/>
  </sheetData>
  <protectedRanges>
    <protectedRange sqref="C18:E26" name="Bereik3"/>
    <protectedRange sqref="G7:G16" name="Bereik1"/>
  </protectedRanges>
  <mergeCells count="29">
    <mergeCell ref="A18:B18"/>
    <mergeCell ref="C18:E18"/>
    <mergeCell ref="A4:H4"/>
    <mergeCell ref="E5:F5"/>
    <mergeCell ref="G5:H5"/>
    <mergeCell ref="F17:G17"/>
    <mergeCell ref="C19:E19"/>
    <mergeCell ref="I19:J19"/>
    <mergeCell ref="A20:B20"/>
    <mergeCell ref="C20:E20"/>
    <mergeCell ref="A21:B21"/>
    <mergeCell ref="C21:E21"/>
    <mergeCell ref="I21:J21"/>
    <mergeCell ref="C22:E22"/>
    <mergeCell ref="I22:J22"/>
    <mergeCell ref="A23:B23"/>
    <mergeCell ref="C23:E23"/>
    <mergeCell ref="A24:B24"/>
    <mergeCell ref="C24:E24"/>
    <mergeCell ref="F24:H24"/>
    <mergeCell ref="A27:E27"/>
    <mergeCell ref="F28:G28"/>
    <mergeCell ref="A25:B25"/>
    <mergeCell ref="C25:E25"/>
    <mergeCell ref="A26:B26"/>
    <mergeCell ref="C26:E26"/>
    <mergeCell ref="F25:G25"/>
    <mergeCell ref="F26:G26"/>
    <mergeCell ref="F27:G27"/>
  </mergeCells>
  <pageMargins left="0.25" right="0.25" top="0.75" bottom="0.75" header="0.3" footer="0.3"/>
  <pageSetup paperSize="9" scale="9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46C2-730A-4D8C-8DDB-6CD825FE008A}">
  <dimension ref="A1:M36"/>
  <sheetViews>
    <sheetView tabSelected="1" topLeftCell="A7" workbookViewId="0">
      <selection activeCell="B13" sqref="B13"/>
    </sheetView>
  </sheetViews>
  <sheetFormatPr baseColWidth="10" defaultColWidth="9.109375" defaultRowHeight="13.8" x14ac:dyDescent="0.25"/>
  <cols>
    <col min="1" max="1" width="7.6640625" style="1" customWidth="1"/>
    <col min="2" max="2" width="48.6640625" style="2" customWidth="1"/>
    <col min="3" max="3" width="10.33203125" style="2" customWidth="1"/>
    <col min="4" max="4" width="30.33203125" style="2" bestFit="1" customWidth="1"/>
    <col min="5" max="5" width="15" style="3" customWidth="1"/>
    <col min="6" max="6" width="11.44140625" style="2" customWidth="1"/>
    <col min="7" max="7" width="14.77734375" style="3" customWidth="1"/>
    <col min="8" max="8" width="13.44140625" style="4" customWidth="1"/>
    <col min="9" max="9" width="13.77734375" style="2" customWidth="1"/>
    <col min="10" max="10" width="9.109375" style="5"/>
    <col min="11" max="11" width="9.109375" style="2" hidden="1" customWidth="1"/>
    <col min="12" max="12" width="11.109375" style="2" customWidth="1"/>
    <col min="13" max="13" width="9.109375" style="2"/>
    <col min="14" max="14" width="11.33203125" style="2" bestFit="1" customWidth="1"/>
    <col min="15" max="16384" width="9.109375" style="2"/>
  </cols>
  <sheetData>
    <row r="1" spans="1:10" ht="30" customHeight="1" x14ac:dyDescent="0.3">
      <c r="A1" s="22"/>
      <c r="B1" s="64" t="s">
        <v>0</v>
      </c>
      <c r="C1" s="23"/>
      <c r="D1" s="23"/>
      <c r="E1" s="24"/>
      <c r="F1" s="23"/>
      <c r="G1" s="24"/>
      <c r="H1" s="25"/>
    </row>
    <row r="2" spans="1:10" ht="22.5" customHeight="1" x14ac:dyDescent="0.3">
      <c r="A2" s="22"/>
      <c r="B2" s="64" t="s">
        <v>1</v>
      </c>
      <c r="C2" s="23"/>
      <c r="D2" s="23"/>
      <c r="E2" s="24"/>
      <c r="F2" s="23"/>
      <c r="G2" s="24"/>
      <c r="H2" s="25"/>
    </row>
    <row r="3" spans="1:10" ht="33.75" customHeight="1" x14ac:dyDescent="0.3">
      <c r="A3" s="22"/>
      <c r="B3" s="64" t="s">
        <v>2</v>
      </c>
      <c r="C3" s="23"/>
      <c r="D3" s="23"/>
      <c r="E3" s="24"/>
      <c r="F3" s="26"/>
      <c r="G3" s="24"/>
      <c r="H3" s="25"/>
    </row>
    <row r="4" spans="1:10" ht="30.6" x14ac:dyDescent="0.55000000000000004">
      <c r="A4" s="108" t="s">
        <v>18</v>
      </c>
      <c r="B4" s="109"/>
      <c r="C4" s="109"/>
      <c r="D4" s="109"/>
      <c r="E4" s="109"/>
      <c r="F4" s="109"/>
      <c r="G4" s="109"/>
      <c r="H4" s="109"/>
    </row>
    <row r="5" spans="1:10" s="6" customFormat="1" ht="26.25" customHeight="1" x14ac:dyDescent="0.3">
      <c r="A5" s="27" t="s">
        <v>3</v>
      </c>
      <c r="B5" s="28" t="s">
        <v>20</v>
      </c>
      <c r="C5" s="29" t="s">
        <v>19</v>
      </c>
      <c r="D5" s="30" t="s">
        <v>17</v>
      </c>
      <c r="E5" s="110" t="s">
        <v>15</v>
      </c>
      <c r="F5" s="111"/>
      <c r="G5" s="112" t="s">
        <v>12</v>
      </c>
      <c r="H5" s="113"/>
    </row>
    <row r="6" spans="1:10" ht="14.4" x14ac:dyDescent="0.3">
      <c r="A6" s="31"/>
      <c r="B6" s="23"/>
      <c r="C6" s="32"/>
      <c r="D6" s="33"/>
      <c r="E6" s="34" t="s">
        <v>16</v>
      </c>
      <c r="F6" s="35" t="s">
        <v>47</v>
      </c>
      <c r="G6" s="36" t="s">
        <v>13</v>
      </c>
      <c r="H6" s="37" t="s">
        <v>14</v>
      </c>
      <c r="J6" s="2"/>
    </row>
    <row r="7" spans="1:10" x14ac:dyDescent="0.25">
      <c r="A7" s="38">
        <v>200201</v>
      </c>
      <c r="B7" s="45" t="s">
        <v>31</v>
      </c>
      <c r="C7" s="65" t="s">
        <v>6</v>
      </c>
      <c r="D7" s="39" t="s">
        <v>48</v>
      </c>
      <c r="E7" s="40">
        <v>10.95</v>
      </c>
      <c r="F7" s="40">
        <v>9.0495867768595044</v>
      </c>
      <c r="G7" s="41" t="s">
        <v>42</v>
      </c>
      <c r="H7" s="42">
        <f t="shared" ref="H7:H16" si="0">IF(G7="compléter",0,G7*F7)</f>
        <v>0</v>
      </c>
      <c r="J7" s="2"/>
    </row>
    <row r="8" spans="1:10" x14ac:dyDescent="0.25">
      <c r="A8" s="38">
        <v>200202</v>
      </c>
      <c r="B8" s="45" t="s">
        <v>32</v>
      </c>
      <c r="C8" s="65" t="s">
        <v>4</v>
      </c>
      <c r="D8" s="39" t="s">
        <v>48</v>
      </c>
      <c r="E8" s="40">
        <v>12.95</v>
      </c>
      <c r="F8" s="40">
        <v>10.7</v>
      </c>
      <c r="G8" s="41" t="s">
        <v>42</v>
      </c>
      <c r="H8" s="42">
        <f t="shared" si="0"/>
        <v>0</v>
      </c>
      <c r="J8" s="2"/>
    </row>
    <row r="9" spans="1:10" x14ac:dyDescent="0.25">
      <c r="A9" s="38">
        <v>200203</v>
      </c>
      <c r="B9" s="45" t="s">
        <v>33</v>
      </c>
      <c r="C9" s="65" t="s">
        <v>4</v>
      </c>
      <c r="D9" s="39" t="s">
        <v>30</v>
      </c>
      <c r="E9" s="40">
        <v>10.95</v>
      </c>
      <c r="F9" s="40">
        <v>9.0495867768595044</v>
      </c>
      <c r="G9" s="41" t="s">
        <v>42</v>
      </c>
      <c r="H9" s="42">
        <f t="shared" si="0"/>
        <v>0</v>
      </c>
      <c r="J9" s="2"/>
    </row>
    <row r="10" spans="1:10" x14ac:dyDescent="0.25">
      <c r="A10" s="67">
        <v>200098</v>
      </c>
      <c r="B10" s="68" t="s">
        <v>39</v>
      </c>
      <c r="C10" s="69" t="s">
        <v>4</v>
      </c>
      <c r="D10" s="66" t="s">
        <v>29</v>
      </c>
      <c r="E10" s="70">
        <v>7.95</v>
      </c>
      <c r="F10" s="70">
        <v>6.57</v>
      </c>
      <c r="G10" s="71" t="s">
        <v>42</v>
      </c>
      <c r="H10" s="72">
        <f t="shared" si="0"/>
        <v>0</v>
      </c>
      <c r="J10" s="2"/>
    </row>
    <row r="11" spans="1:10" x14ac:dyDescent="0.25">
      <c r="A11" s="67">
        <v>200099</v>
      </c>
      <c r="B11" s="68" t="s">
        <v>40</v>
      </c>
      <c r="C11" s="69" t="s">
        <v>4</v>
      </c>
      <c r="D11" s="66" t="s">
        <v>29</v>
      </c>
      <c r="E11" s="70">
        <v>7.95</v>
      </c>
      <c r="F11" s="70">
        <v>6.57</v>
      </c>
      <c r="G11" s="71" t="s">
        <v>42</v>
      </c>
      <c r="H11" s="72">
        <f t="shared" si="0"/>
        <v>0</v>
      </c>
      <c r="J11" s="2"/>
    </row>
    <row r="12" spans="1:10" x14ac:dyDescent="0.25">
      <c r="A12" s="67">
        <v>200100</v>
      </c>
      <c r="B12" s="73" t="s">
        <v>41</v>
      </c>
      <c r="C12" s="69" t="s">
        <v>4</v>
      </c>
      <c r="D12" s="66" t="s">
        <v>29</v>
      </c>
      <c r="E12" s="70">
        <v>7.95</v>
      </c>
      <c r="F12" s="70">
        <v>6.57</v>
      </c>
      <c r="G12" s="71" t="s">
        <v>42</v>
      </c>
      <c r="H12" s="72">
        <f t="shared" si="0"/>
        <v>0</v>
      </c>
      <c r="J12" s="2"/>
    </row>
    <row r="13" spans="1:10" x14ac:dyDescent="0.25">
      <c r="A13" s="67">
        <v>200200</v>
      </c>
      <c r="B13" s="68" t="s">
        <v>38</v>
      </c>
      <c r="C13" s="69" t="s">
        <v>4</v>
      </c>
      <c r="D13" s="66" t="s">
        <v>29</v>
      </c>
      <c r="E13" s="70">
        <v>8.9</v>
      </c>
      <c r="F13" s="70">
        <v>7.36</v>
      </c>
      <c r="G13" s="71" t="s">
        <v>42</v>
      </c>
      <c r="H13" s="72">
        <f t="shared" si="0"/>
        <v>0</v>
      </c>
      <c r="J13" s="2"/>
    </row>
    <row r="14" spans="1:10" x14ac:dyDescent="0.25">
      <c r="A14" s="67">
        <v>200207</v>
      </c>
      <c r="B14" s="68" t="s">
        <v>37</v>
      </c>
      <c r="C14" s="69" t="s">
        <v>4</v>
      </c>
      <c r="D14" s="66" t="s">
        <v>29</v>
      </c>
      <c r="E14" s="70">
        <v>8.9</v>
      </c>
      <c r="F14" s="70">
        <v>7.36</v>
      </c>
      <c r="G14" s="71" t="s">
        <v>42</v>
      </c>
      <c r="H14" s="72">
        <f t="shared" si="0"/>
        <v>0</v>
      </c>
      <c r="J14" s="2"/>
    </row>
    <row r="15" spans="1:10" x14ac:dyDescent="0.25">
      <c r="A15" s="38">
        <v>200204</v>
      </c>
      <c r="B15" s="45" t="s">
        <v>34</v>
      </c>
      <c r="C15" s="65" t="s">
        <v>5</v>
      </c>
      <c r="D15" s="39" t="s">
        <v>21</v>
      </c>
      <c r="E15" s="40">
        <v>24.95</v>
      </c>
      <c r="F15" s="40">
        <v>20.619834710743802</v>
      </c>
      <c r="G15" s="41" t="s">
        <v>42</v>
      </c>
      <c r="H15" s="42">
        <f t="shared" si="0"/>
        <v>0</v>
      </c>
      <c r="J15" s="2"/>
    </row>
    <row r="16" spans="1:10" ht="14.4" thickBot="1" x14ac:dyDescent="0.3">
      <c r="A16" s="38">
        <v>200205</v>
      </c>
      <c r="B16" s="45" t="s">
        <v>35</v>
      </c>
      <c r="C16" s="65" t="s">
        <v>5</v>
      </c>
      <c r="D16" s="39" t="s">
        <v>21</v>
      </c>
      <c r="E16" s="40">
        <v>24.95</v>
      </c>
      <c r="F16" s="40">
        <v>20.619834710743802</v>
      </c>
      <c r="G16" s="41" t="s">
        <v>42</v>
      </c>
      <c r="H16" s="42">
        <f t="shared" si="0"/>
        <v>0</v>
      </c>
      <c r="J16" s="2"/>
    </row>
    <row r="17" spans="1:13" ht="15" thickBot="1" x14ac:dyDescent="0.35">
      <c r="A17" s="46"/>
      <c r="B17" s="47" t="s">
        <v>36</v>
      </c>
      <c r="C17" s="48"/>
      <c r="D17" s="49"/>
      <c r="E17" s="43"/>
      <c r="F17" s="114" t="s">
        <v>43</v>
      </c>
      <c r="G17" s="115"/>
      <c r="H17" s="44"/>
      <c r="J17" s="2"/>
    </row>
    <row r="18" spans="1:13" ht="22.5" customHeight="1" thickBot="1" x14ac:dyDescent="0.35">
      <c r="A18" s="103" t="s">
        <v>7</v>
      </c>
      <c r="B18" s="104"/>
      <c r="C18" s="105"/>
      <c r="D18" s="106"/>
      <c r="E18" s="107"/>
      <c r="F18" s="50" t="s">
        <v>28</v>
      </c>
      <c r="G18" s="51" t="s">
        <v>22</v>
      </c>
      <c r="H18" s="25"/>
      <c r="I18" s="8"/>
      <c r="J18" s="8"/>
      <c r="K18" s="8"/>
    </row>
    <row r="19" spans="1:13" s="9" customFormat="1" ht="22.05" customHeight="1" x14ac:dyDescent="0.3">
      <c r="A19" s="52"/>
      <c r="B19" s="53"/>
      <c r="C19" s="96"/>
      <c r="D19" s="97"/>
      <c r="E19" s="98"/>
      <c r="F19" s="54">
        <f>SUM(G7:G16)</f>
        <v>0</v>
      </c>
      <c r="G19" s="55">
        <f>SUM(H7:H16)</f>
        <v>0</v>
      </c>
      <c r="H19" s="56" t="s">
        <v>24</v>
      </c>
      <c r="I19" s="93"/>
      <c r="J19" s="93"/>
    </row>
    <row r="20" spans="1:13" s="9" customFormat="1" ht="22.05" customHeight="1" x14ac:dyDescent="0.3">
      <c r="A20" s="94" t="s">
        <v>8</v>
      </c>
      <c r="B20" s="95"/>
      <c r="C20" s="96"/>
      <c r="D20" s="97"/>
      <c r="E20" s="97"/>
      <c r="F20" s="57">
        <f>IF(F19&gt;19,(IF(F19&gt;49,(IF(F19&gt;249,0.35,0.3)),0.25)),0)</f>
        <v>0</v>
      </c>
      <c r="G20" s="58">
        <f>G19*(1-F20)</f>
        <v>0</v>
      </c>
      <c r="H20" s="56" t="s">
        <v>23</v>
      </c>
      <c r="J20"/>
    </row>
    <row r="21" spans="1:13" ht="22.05" customHeight="1" x14ac:dyDescent="0.3">
      <c r="A21" s="94" t="s">
        <v>45</v>
      </c>
      <c r="B21" s="95"/>
      <c r="C21" s="96"/>
      <c r="D21" s="97"/>
      <c r="E21" s="98"/>
      <c r="F21" s="59"/>
      <c r="G21" s="60" t="s">
        <v>16</v>
      </c>
      <c r="H21" s="61"/>
      <c r="I21" s="93"/>
      <c r="J21" s="93"/>
      <c r="K21" s="8"/>
    </row>
    <row r="22" spans="1:13" ht="22.05" customHeight="1" x14ac:dyDescent="0.3">
      <c r="A22" s="52"/>
      <c r="B22" s="62"/>
      <c r="C22" s="90"/>
      <c r="D22" s="91"/>
      <c r="E22" s="92"/>
      <c r="F22" s="23"/>
      <c r="G22" s="58">
        <f>G19*1.21</f>
        <v>0</v>
      </c>
      <c r="H22" s="56" t="s">
        <v>24</v>
      </c>
      <c r="I22" s="93"/>
      <c r="J22" s="93"/>
      <c r="K22" s="8"/>
    </row>
    <row r="23" spans="1:13" ht="22.05" customHeight="1" x14ac:dyDescent="0.3">
      <c r="A23" s="94" t="s">
        <v>46</v>
      </c>
      <c r="B23" s="95"/>
      <c r="C23" s="96"/>
      <c r="D23" s="97"/>
      <c r="E23" s="98"/>
      <c r="F23" s="23"/>
      <c r="G23" s="63">
        <f>G20*1.21</f>
        <v>0</v>
      </c>
      <c r="H23" s="56" t="s">
        <v>23</v>
      </c>
      <c r="I23" s="8"/>
      <c r="J23" s="8"/>
      <c r="K23" s="8"/>
    </row>
    <row r="24" spans="1:13" s="11" customFormat="1" ht="22.05" customHeight="1" x14ac:dyDescent="0.3">
      <c r="A24" s="99" t="s">
        <v>9</v>
      </c>
      <c r="B24" s="100"/>
      <c r="C24" s="96"/>
      <c r="D24" s="97"/>
      <c r="E24" s="98"/>
      <c r="F24" s="101" t="s">
        <v>25</v>
      </c>
      <c r="G24" s="102"/>
      <c r="H24" s="102"/>
      <c r="I24" s="10"/>
      <c r="J24" s="10"/>
      <c r="K24" s="10"/>
    </row>
    <row r="25" spans="1:13" ht="22.05" customHeight="1" x14ac:dyDescent="0.3">
      <c r="A25" s="79" t="s">
        <v>10</v>
      </c>
      <c r="B25" s="80"/>
      <c r="C25" s="81"/>
      <c r="D25" s="82"/>
      <c r="E25" s="83"/>
      <c r="F25" s="89" t="s">
        <v>26</v>
      </c>
      <c r="G25" s="78"/>
      <c r="I25" s="12"/>
      <c r="J25" s="8"/>
      <c r="K25" s="8"/>
      <c r="L25" s="8"/>
    </row>
    <row r="26" spans="1:13" ht="22.05" customHeight="1" x14ac:dyDescent="0.3">
      <c r="A26" s="84" t="s">
        <v>11</v>
      </c>
      <c r="B26" s="85"/>
      <c r="C26" s="86"/>
      <c r="D26" s="87"/>
      <c r="E26" s="88"/>
      <c r="F26" s="89" t="s">
        <v>27</v>
      </c>
      <c r="G26" s="78"/>
      <c r="I26" s="12"/>
      <c r="J26" s="8"/>
      <c r="K26" s="8"/>
      <c r="L26" s="8"/>
    </row>
    <row r="27" spans="1:13" ht="22.05" customHeight="1" x14ac:dyDescent="0.3">
      <c r="A27" s="74" t="s">
        <v>49</v>
      </c>
      <c r="B27" s="75"/>
      <c r="C27" s="75"/>
      <c r="D27" s="75"/>
      <c r="E27" s="76"/>
      <c r="F27" s="89" t="s">
        <v>44</v>
      </c>
      <c r="G27" s="78"/>
      <c r="H27" s="13"/>
      <c r="I27" s="12"/>
      <c r="J27" s="12"/>
      <c r="K27" s="8"/>
      <c r="L27" s="8"/>
      <c r="M27" s="8"/>
    </row>
    <row r="28" spans="1:13" ht="14.4" x14ac:dyDescent="0.3">
      <c r="A28" s="7"/>
      <c r="B28" s="4"/>
      <c r="C28" s="8"/>
      <c r="D28" s="8"/>
      <c r="E28" s="8"/>
      <c r="F28" s="77"/>
      <c r="G28" s="78"/>
      <c r="H28" s="14"/>
      <c r="I28" s="8"/>
      <c r="J28" s="12"/>
      <c r="K28" s="8"/>
      <c r="L28" s="8"/>
      <c r="M28" s="8"/>
    </row>
    <row r="29" spans="1:13" ht="17.25" customHeight="1" x14ac:dyDescent="0.25">
      <c r="A29" s="13"/>
      <c r="B29" s="15"/>
      <c r="C29" s="16"/>
      <c r="D29" s="16"/>
      <c r="E29" s="13"/>
      <c r="I29" s="8"/>
      <c r="J29" s="12"/>
      <c r="K29" s="8"/>
      <c r="L29" s="8"/>
      <c r="M29" s="8"/>
    </row>
    <row r="30" spans="1:13" s="15" customFormat="1" x14ac:dyDescent="0.25">
      <c r="A30" s="13"/>
      <c r="B30" s="17"/>
      <c r="C30" s="16"/>
      <c r="D30" s="16"/>
      <c r="F30" s="13"/>
      <c r="G30" s="16"/>
      <c r="H30" s="4"/>
      <c r="I30" s="8"/>
      <c r="J30" s="13"/>
      <c r="K30" s="13"/>
      <c r="L30" s="13"/>
      <c r="M30" s="13"/>
    </row>
    <row r="31" spans="1:13" s="15" customFormat="1" x14ac:dyDescent="0.25">
      <c r="A31" s="1"/>
      <c r="B31" s="4"/>
      <c r="C31" s="2"/>
      <c r="D31" s="2"/>
      <c r="E31" s="2"/>
      <c r="F31" s="2"/>
      <c r="G31" s="18"/>
      <c r="H31" s="4"/>
      <c r="I31" s="13"/>
      <c r="J31" s="19"/>
      <c r="K31" s="13"/>
      <c r="L31" s="13"/>
      <c r="M31" s="13"/>
    </row>
    <row r="32" spans="1:13" ht="17.25" customHeight="1" x14ac:dyDescent="0.25">
      <c r="F32" s="20"/>
      <c r="G32" s="21"/>
      <c r="I32" s="13"/>
    </row>
    <row r="33" spans="2:7" ht="17.25" customHeight="1" x14ac:dyDescent="0.25">
      <c r="B33" s="4"/>
      <c r="F33" s="20"/>
      <c r="G33" s="21"/>
    </row>
    <row r="34" spans="2:7" ht="17.25" customHeight="1" x14ac:dyDescent="0.25">
      <c r="F34" s="4"/>
    </row>
    <row r="35" spans="2:7" ht="17.25" customHeight="1" x14ac:dyDescent="0.25"/>
    <row r="36" spans="2:7" ht="17.25" customHeight="1" x14ac:dyDescent="0.25"/>
  </sheetData>
  <protectedRanges>
    <protectedRange sqref="C18:E26" name="Bereik3"/>
    <protectedRange sqref="G7:G16" name="Bereik1"/>
  </protectedRanges>
  <mergeCells count="29">
    <mergeCell ref="A27:E27"/>
    <mergeCell ref="F27:G27"/>
    <mergeCell ref="F28:G28"/>
    <mergeCell ref="A25:B25"/>
    <mergeCell ref="C25:E25"/>
    <mergeCell ref="F25:G25"/>
    <mergeCell ref="A26:B26"/>
    <mergeCell ref="C26:E26"/>
    <mergeCell ref="F26:G26"/>
    <mergeCell ref="C22:E22"/>
    <mergeCell ref="I22:J22"/>
    <mergeCell ref="A23:B23"/>
    <mergeCell ref="C23:E23"/>
    <mergeCell ref="A24:B24"/>
    <mergeCell ref="C24:E24"/>
    <mergeCell ref="F24:H24"/>
    <mergeCell ref="C19:E19"/>
    <mergeCell ref="I19:J19"/>
    <mergeCell ref="A20:B20"/>
    <mergeCell ref="C20:E20"/>
    <mergeCell ref="A21:B21"/>
    <mergeCell ref="C21:E21"/>
    <mergeCell ref="I21:J21"/>
    <mergeCell ref="A4:H4"/>
    <mergeCell ref="E5:F5"/>
    <mergeCell ref="G5:H5"/>
    <mergeCell ref="F17:G17"/>
    <mergeCell ref="A18:B18"/>
    <mergeCell ref="C18:E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89D4C9188284B9FBFFA1835450D4D" ma:contentTypeVersion="5" ma:contentTypeDescription="Crée un document." ma:contentTypeScope="" ma:versionID="f8b300f2a55a3d3f850eb5c515a80ae6">
  <xsd:schema xmlns:xsd="http://www.w3.org/2001/XMLSchema" xmlns:xs="http://www.w3.org/2001/XMLSchema" xmlns:p="http://schemas.microsoft.com/office/2006/metadata/properties" xmlns:ns3="481d8afa-1e35-4339-8b2c-33cc93fd7195" targetNamespace="http://schemas.microsoft.com/office/2006/metadata/properties" ma:root="true" ma:fieldsID="75a27a5a633bbbeb22e5be962b8e1960" ns3:_="">
    <xsd:import namespace="481d8afa-1e35-4339-8b2c-33cc93fd7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d8afa-1e35-4339-8b2c-33cc93fd7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E45112-86FD-4687-B199-E28260C64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d8afa-1e35-4339-8b2c-33cc93fd7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D955E4-EA89-4CB8-B46B-D35ACF2E3D3B}">
  <ds:schemaRefs>
    <ds:schemaRef ds:uri="http://purl.org/dc/terms/"/>
    <ds:schemaRef ds:uri="http://schemas.microsoft.com/office/2006/metadata/properties"/>
    <ds:schemaRef ds:uri="http://purl.org/dc/elements/1.1/"/>
    <ds:schemaRef ds:uri="481d8afa-1e35-4339-8b2c-33cc93fd7195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778315-2D8A-4EE5-B546-108BFE8A0C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FR</vt:lpstr>
      <vt:lpstr>Proposition</vt:lpstr>
      <vt:lpstr>FR!Zone_d_impression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Dalebroux</dc:creator>
  <cp:lastModifiedBy>Valérie Tubé</cp:lastModifiedBy>
  <cp:lastPrinted>2025-06-19T08:10:41Z</cp:lastPrinted>
  <dcterms:created xsi:type="dcterms:W3CDTF">2019-03-29T10:37:26Z</dcterms:created>
  <dcterms:modified xsi:type="dcterms:W3CDTF">2026-07-28T14:21:07Z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0x010100A7E89D4C9188284B9FBFFA1835450D4D</vt:lpwstr>
  </property>
</Properties>
</file>